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<sst xmlns="http://schemas.openxmlformats.org/spreadsheetml/2006/main" count="11" uniqueCount="11">
  <si>
    <t>Stated</t>
  </si>
  <si>
    <t>Real</t>
  </si>
  <si>
    <t>Avg</t>
  </si>
  <si>
    <t>range</t>
  </si>
  <si>
    <t>50k miles kWh</t>
  </si>
  <si>
    <t>power cost</t>
  </si>
  <si>
    <t xml:space="preserve">tire cost </t>
  </si>
  <si>
    <t>total cost</t>
  </si>
  <si>
    <t>21s</t>
  </si>
  <si>
    <t>20s AT</t>
  </si>
  <si>
    <t>20s 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</si>
</sst>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>
      <c r="A2" s="1" t="s">
        <v>8</v>
      </c>
      <c r="B2" s="2">
        <f>313/130</f>
        <v>2.407692308</v>
      </c>
      <c r="C2" s="1">
        <v>2.56</v>
      </c>
      <c r="D2" s="2">
        <f t="shared" ref="D2:D4" si="1">AVERAGE(B2, C2)</f>
        <v>2.483846154</v>
      </c>
      <c r="E2" s="2">
        <f t="shared" ref="E2:E4" si="2">D2*130</f>
        <v>322.9</v>
      </c>
      <c r="F2" s="2">
        <f t="shared" ref="F2:F4" si="3">50000/D2</f>
        <v>20130.07123</v>
      </c>
      <c r="G2" s="2">
        <f t="shared" ref="G2:G4" si="4">F2*0.133</f>
        <v>2677.299474</v>
      </c>
      <c r="H2" s="2">
        <f>4*450</f>
        <v>1800</v>
      </c>
      <c r="I2" s="2">
        <f t="shared" ref="I2:I4" si="5">sum(G2:H2)</f>
        <v>4477.299474</v>
      </c>
    </row>
    <row r="3">
      <c r="A3" s="1" t="s">
        <v>9</v>
      </c>
      <c r="B3" s="2">
        <f>284/130</f>
        <v>2.184615385</v>
      </c>
      <c r="C3" s="1">
        <v>2.32</v>
      </c>
      <c r="D3" s="2">
        <f t="shared" si="1"/>
        <v>2.252307692</v>
      </c>
      <c r="E3" s="2">
        <f t="shared" si="2"/>
        <v>292.8</v>
      </c>
      <c r="F3" s="2">
        <f t="shared" si="3"/>
        <v>22199.45355</v>
      </c>
      <c r="G3" s="2">
        <f t="shared" si="4"/>
        <v>2952.527322</v>
      </c>
      <c r="H3" s="2">
        <f>1.25*293*4</f>
        <v>1465</v>
      </c>
      <c r="I3" s="2">
        <f t="shared" si="5"/>
        <v>4417.527322</v>
      </c>
    </row>
    <row r="4">
      <c r="A4" s="1" t="s">
        <v>10</v>
      </c>
      <c r="B4" s="2">
        <f>B3*1.05</f>
        <v>2.293846154</v>
      </c>
      <c r="C4" s="1">
        <v>2.51</v>
      </c>
      <c r="D4" s="2">
        <f t="shared" si="1"/>
        <v>2.401923077</v>
      </c>
      <c r="E4" s="2">
        <f t="shared" si="2"/>
        <v>312.25</v>
      </c>
      <c r="F4" s="2">
        <f t="shared" si="3"/>
        <v>20816.65332</v>
      </c>
      <c r="G4" s="2">
        <f t="shared" si="4"/>
        <v>2768.614892</v>
      </c>
      <c r="H4" s="2">
        <f>4*263</f>
        <v>1052</v>
      </c>
      <c r="I4" s="2">
        <f t="shared" si="5"/>
        <v>3820.614892</v>
      </c>
    </row>
  </sheetData>
  <drawing r:id="rId1"/>
</worksheet>
</file>